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 refMode="R1C1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<sst xmlns="http://schemas.openxmlformats.org/spreadsheetml/2006/main" count="27213" uniqueCount="807">
  <si>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</si>
  <si>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</si>
  <si>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</si>
  <si>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</si>
  <si>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</si>
  <si>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</si>
  <si>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</si>
  <si>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</si>
  <si>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</si>
  <si>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</si>
  <si>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</si>
  <si>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</si>
  <si>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</si>
  <si>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</si>
  <si>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</si>
  <si>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</si>
  <si>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</si>
  <si>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</si>
  <si>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</si>
  <si>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</si>
  <si>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</si>
  <si>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</si>
  <si>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</si>
  <si>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</si>
  <si>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</si>
  <si>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</si>
  <si>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</si>
  <si>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</si>
  <si>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</si>
  <si>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</si>
  <si>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</si>
  <si>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</si>
  <si>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</si>
  <si>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</si>
  <si>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</si>
  <si>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</si>
  <si>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</si>
  <si>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</si>
  <si>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</si>
  <si>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</si>
  <si>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</si>
  <si>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</si>
  <si>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</si>
  <si>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</si>
  <si>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</si>
  <si>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</si>
  <si>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</si>
  <si>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</si>
  <si>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</si>
  <si>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</si>
  <si>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</si>
  <si>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</si>
  <si>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</si>
  <si>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</si>
  <si>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</si>
  <si>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</si>
  <si>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</si>
  <si>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</si>
  <si>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</si>
  <si>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</si>
  <si>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</si>
  <si>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</si>
  <si>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</si>
  <si>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</si>
  <si>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</si>
  <si>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</si>
  <si>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</si>
  <si>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</si>
  <si>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</si>
  <si>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</si>
  <si>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</si>
  <si>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</si>
  <si>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</si>
  <si>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</si>
  <si>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</si>
  <si>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</si>
  <si>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</si>
  <si>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</si>
  <si>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</si>
  <si>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</si>
  <si>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</si>
  <si>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</si>
  <si>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</si>
  <si>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</si>
  <si>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</si>
  <si>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</si>
  <si>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</si>
  <si>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</si>
  <si>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</si>
  <si>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</si>
  <si>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</si>
  <si>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</si>
  <si>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</si>
  <si>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</si>
  <si>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</si>
  <si>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</si>
  <si>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</si>
  <si>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</si>
  <si>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</si>
  <si>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</si>
  <si>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</si>
  <si>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</si>
  <si>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</si>
  <si>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</si>
  <si>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</si>
  <si>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</si>
  <si>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</si>
  <si>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</si>
  <si>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</si>
  <si>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</si>
  <si>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</si>
  <si>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</si>
  <si>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</si>
  <si>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</si>
  <si>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</si>
  <si>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</si>
  <si>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</si>
  <si>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</si>
  <si>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</si>
  <si>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</si>
  <si>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</si>
  <si>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</si>
  <si>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</si>
  <si>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</si>
  <si>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</si>
  <si>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</si>
  <si>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</si>
  <si>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</si>
  <si>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</si>
  <si>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</si>
  <si>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</si>
  <si>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</si>
  <si>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</si>
  <si>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</si>
  <si>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</si>
  <si>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</si>
  <si>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</si>
  <si>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</si>
  <si>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</si>
  <si>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</si>
  <si>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</si>
  <si>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</si>
  <si>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</si>
  <si>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</si>
  <si>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</si>
  <si>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</si>
  <si>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</si>
  <si>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</si>
  <si>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</si>
  <si>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</si>
  <si>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</si>
  <si>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</si>
  <si>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</si>
  <si>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</si>
  <si>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</si>
  <si>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</si>
  <si>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</si>
  <si>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</si>
  <si>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</si>
  <si>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</si>
  <si>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</si>
  <si>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</si>
  <si>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</si>
  <si>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</si>
  <si>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</si>
  <si>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</si>
  <si>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</si>
  <si>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</si>
  <si>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</si>
  <si>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</si>
  <si>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</si>
  <si>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</si>
  <si>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</si>
  <si>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</si>
  <si>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</si>
  <si>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</si>
  <si>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</si>
  <si>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</si>
  <si>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</si>
  <si>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</si>
  <si>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</si>
  <si>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</si>
  <si>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</si>
  <si>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</si>
  <si>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</si>
  <si>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</si>
  <si>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</si>
  <si>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</si>
  <si>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</si>
  <si>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</si>
  <si>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</si>
  <si>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</si>
  <si>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</si>
  <si>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</si>
  <si>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</si>
  <si>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</si>
  <si>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</si>
  <si>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</si>
  <si>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</si>
  <si>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</si>
  <si>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</si>
  <si>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</si>
  <si>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</si>
  <si>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</si>
  <si>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</si>
  <si>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</si>
  <si>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</si>
  <si>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</si>
  <si>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</si>
  <si>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</si>
  <si>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</si>
  <si>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</si>
  <si>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</si>
  <si>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</si>
  <si>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</si>
  <si>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</si>
  <si>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</si>
  <si>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</si>
  <si>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</si>
  <si>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</si>
  <si>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</si>
  <si>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</si>
  <si>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</si>
  <si>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</si>
  <si>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</si>
  <si>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</si>
  <si>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</si>
  <si>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</si>
  <si>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</si>
  <si>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</si>
  <si>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</si>
  <si>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</si>
  <si>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</si>
  <si>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</si>
  <si>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</si>
  <si>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</si>
  <si>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</si>
  <si>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</si>
  <si>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</si>
  <si>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</si>
  <si>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</si>
  <si>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</si>
  <si>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</si>
  <si>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</si>
  <si>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</si>
  <si>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</si>
  <si>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</si>
  <si>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</si>
  <si>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</si>
  <si>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</si>
  <si>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</si>
  <si>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</si>
  <si>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</si>
  <si>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</si>
  <si>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</si>
  <si>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</si>
  <si>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</si>
  <si>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</si>
  <si>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</si>
  <si>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</si>
  <si>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</si>
  <si>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</si>
  <si>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</si>
  <si>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</si>
  <si>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</si>
  <si>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</si>
  <si>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</si>
  <si>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</si>
  <si>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</si>
  <si>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</si>
  <si>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</si>
  <si>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</si>
  <si>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</si>
  <si>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</si>
  <si>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</si>
  <si>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</si>
  <si>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</si>
  <si>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</si>
  <si>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</si>
  <si>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</si>
  <si>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</si>
  <si>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</si>
  <si>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</si>
  <si>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</si>
  <si>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</si>
  <si>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</si>
  <si>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</si>
  <si>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</si>
  <si>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</si>
  <si>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</si>
  <si>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</si>
  <si>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</si>
  <si>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</si>
  <si>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</si>
  <si>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</si>
  <si>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</si>
  <si>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</si>
  <si>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</si>
  <si>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</si>
  <si>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</si>
  <si>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</si>
  <si>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</si>
  <si>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</si>
  <si>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</si>
  <si>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</si>
  <si>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</si>
  <si>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</si>
  <si>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</si>
  <si>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</si>
  <si>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</si>
  <si>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</si>
  <si>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</si>
  <si>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</si>
  <si>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</si>
  <si>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</si>
  <si>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</si>
  <si>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</si>
  <si>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</si>
  <si>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</si>
  <si>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</si>
  <si>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</si>
  <si>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</si>
  <si>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</si>
  <si>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</si>
  <si>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</si>
  <si>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</si>
  <si>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</si>
  <si>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</si>
  <si>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</si>
  <si>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</si>
  <si>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</si>
  <si>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</si>
  <si>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</si>
  <si>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</si>
  <si>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</si>
  <si>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</si>
  <si>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</si>
  <si>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</si>
  <si>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</si>
  <si>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</si>
  <si>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</si>
  <si>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</si>
  <si>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</si>
  <si>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</si>
  <si>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</si>
  <si>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</si>
  <si>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</si>
  <si>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</si>
  <si>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</si>
  <si>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</si>
  <si>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</si>
  <si>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</si>
  <si>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</si>
  <si>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</si>
  <si>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</si>
  <si>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</si>
  <si>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</si>
  <si>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</si>
  <si>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</si>
  <si>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</si>
  <si>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</si>
  <si>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</si>
  <si>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</si>
  <si>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</si>
  <si>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</si>
  <si>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</si>
  <si>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</si>
  <si>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</si>
  <si>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</si>
  <si>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</si>
  <si>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</si>
  <si>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</si>
  <si>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</si>
  <si>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</si>
  <si>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</si>
  <si>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</si>
  <si>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</si>
  <si>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</si>
  <si>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</si>
  <si>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</si>
  <si>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</si>
  <si>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</si>
  <si>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</si>
  <si>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</si>
  <si>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</si>
  <si>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</si>
  <si>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</si>
  <si>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</si>
  <si>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</si>
  <si>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</si>
  <si>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</si>
  <si>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</si>
  <si>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</si>
  <si>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</si>
  <si>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</si>
  <si>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</si>
  <si>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</si>
  <si>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</si>
  <si>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</si>
  <si>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</si>
  <si>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</si>
  <si>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</si>
  <si>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</si>
  <si>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</si>
  <si>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</si>
  <si>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</si>
  <si>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</si>
  <si>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</si>
  <si>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</si>
  <si>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</si>
  <si>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</si>
  <si>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</si>
  <si>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</si>
  <si>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</si>
  <si>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</si>
  <si>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</si>
  <si>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</si>
  <si>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</si>
  <si>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</si>
  <si>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</si>
  <si>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</si>
  <si>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</si>
  <si>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</si>
  <si>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</si>
  <si>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</si>
  <si>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</si>
  <si>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</si>
  <si>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</si>
  <si>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</si>
  <si>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</si>
  <si>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</si>
  <si>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</si>
  <si>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</si>
  <si>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</si>
  <si>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</si>
  <si>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</si>
  <si>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</si>
  <si>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</si>
  <si>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</si>
  <si>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</si>
  <si>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</si>
  <si>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</si>
  <si>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</si>
  <si>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</si>
  <si>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</si>
  <si>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</si>
  <si>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</si>
  <si>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</si>
  <si>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</si>
  <si>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</si>
  <si>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</si>
  <si>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</si>
  <si>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</si>
  <si>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</si>
  <si>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</si>
  <si>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</si>
  <si>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</si>
  <si>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</si>
  <si>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</si>
  <si>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</si>
  <si>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</si>
  <si>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</si>
  <si>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</si>
  <si>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</si>
  <si>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</si>
  <si>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</si>
  <si>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</si>
  <si>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</si>
  <si>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</si>
  <si>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</si>
  <si>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</si>
  <si>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</si>
  <si>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</si>
  <si>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</si>
  <si>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</si>
  <si>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</si>
  <si>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</si>
  <si>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</si>
  <si>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</si>
  <si>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</si>
  <si>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</si>
  <si>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</si>
  <si>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</si>
  <si>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</si>
  <si>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</si>
  <si>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</si>
  <si>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</si>
  <si>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</si>
  <si>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</si>
  <si>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</si>
  <si>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</si>
  <si>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</si>
  <si>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</si>
  <si>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</si>
  <si>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</si>
  <si>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</si>
  <si>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</si>
  <si>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</si>
  <si>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</si>
  <si>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</si>
  <si>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</si>
  <si>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</si>
  <si>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</si>
  <si>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</si>
  <si>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</si>
  <si>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</si>
  <si>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</si>
  <si>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</si>
  <si>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</si>
  <si>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</si>
  <si>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</si>
  <si>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</si>
  <si>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</si>
  <si>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</si>
  <si>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</si>
  <si>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</si>
  <si>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</si>
  <si>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</si>
  <si>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</si>
  <si>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</si>
  <si>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</si>
  <si>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</si>
  <si>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</si>
  <si>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</si>
  <si>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</si>
  <si>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</si>
  <si>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</si>
  <si>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</si>
  <si>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</si>
  <si>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</si>
  <si>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</si>
  <si>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</si>
  <si>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</si>
  <si>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</si>
  <si>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</si>
  <si>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</si>
  <si>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</si>
  <si>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</si>
  <si>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</si>
  <si>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</si>
  <si>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</si>
  <si>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</si>
  <si>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</si>
  <si>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</si>
  <si>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</si>
  <si>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</si>
  <si>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</si>
  <si>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</si>
  <si>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</si>
  <si>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</si>
  <si>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</si>
  <si>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</si>
  <si>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</si>
  <si>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</si>
  <si>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</si>
  <si>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</si>
  <si>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</si>
  <si>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</si>
  <si>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</si>
  <si>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</si>
  <si>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</si>
  <si>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</si>
  <si>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</si>
  <si>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</si>
  <si>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</si>
  <si>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</si>
  <si>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</si>
  <si>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</si>
  <si>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</si>
  <si>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</si>
  <si>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</si>
  <si>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</si>
  <si>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</si>
  <si>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</si>
  <si>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</si>
  <si>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</si>
  <si>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</si>
  <si>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</si>
  <si>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</si>
  <si>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</si>
  <si>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</si>
  <si>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</si>
  <si>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</si>
  <si>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</si>
  <si>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</si>
  <si>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</si>
  <si>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</si>
  <si>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</si>
  <si>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</si>
  <si>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</si>
  <si>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</si>
  <si>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</si>
  <si>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</si>
  <si>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</si>
  <si>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</si>
  <si>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</si>
  <si>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</si>
  <si>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</si>
  <si>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</si>
  <si>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</si>
  <si>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</si>
  <si>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</si>
  <si>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</si>
  <si>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</si>
  <si>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</si>
  <si>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</si>
  <si>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</si>
  <si>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</si>
  <si>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</si>
  <si>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</si>
  <si>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</si>
  <si>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</si>
  <si>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</si>
  <si>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</si>
  <si>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</si>
  <si>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</si>
  <si>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</si>
  <si>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</si>
  <si>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</si>
  <si>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</si>
  <si>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</si>
  <si>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</si>
  <si>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</si>
  <si>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</si>
  <si>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</si>
  <si>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</si>
  <si>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</si>
  <si>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</si>
  <si>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</si>
  <si>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</si>
  <si>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</si>
  <si>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</si>
  <si>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</si>
  <si>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</si>
  <si>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</si>
  <si>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</si>
  <si>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</si>
  <si>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</si>
  <si>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</si>
  <si>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</si>
  <si>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</si>
  <si>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</si>
  <si>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</si>
  <si>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</si>
  <si>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</si>
  <si>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</si>
  <si>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</si>
  <si>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</si>
  <si>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</si>
  <si>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</si>
  <si>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</si>
  <si>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</si>
  <si>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</si>
  <si>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</si>
  <si>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</si>
  <si>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</si>
  <si>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</si>
  <si>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</si>
  <si>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</si>
  <si>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</si>
  <si>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</si>
  <si>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</si>
  <si>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</si>
  <si>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</si>
  <si>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</si>
  <si>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</si>
  <si>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</si>
  <si>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</si>
  <si>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</si>
  <si>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</si>
  <si>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</si>
  <si>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</si>
  <si>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</si>
  <si>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</si>
  <si>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</si>
  <si>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</si>
  <si>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</si>
  <si>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</si>
  <si>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</si>
  <si>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</si>
  <si>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</si>
  <si>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</si>
  <si>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</si>
  <si>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</si>
  <si>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</si>
  <si>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</si>
  <si>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</si>
  <si>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</si>
  <si>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</si>
  <si>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</si>
  <si>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</si>
  <si>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</si>
  <si>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</si>
  <si>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</si>
  <si>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</si>
  <si>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</si>
  <si>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</si>
  <si>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</si>
  <si>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</si>
  <si>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</si>
  <si>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</si>
  <si>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</si>
  <si>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</si>
  <si>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</si>
  <si>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</si>
  <si>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</si>
  <si>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</si>
  <si>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</si>
  <si>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</si>
  <si>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</si>
  <si>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</si>
  <si>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</si>
  <si>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</si>
  <si>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</si>
  <si>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</si>
  <si>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</si>
  <si>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</si>
  <si>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</si>
  <si>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</si>
  <si>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</si>
  <si>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</si>
  <si>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</si>
  <si>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</si>
  <si>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</si>
  <si>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</si>
  <si>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</si>
  <si>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</si>
  <si>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</si>
  <si>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</si>
  <si>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</si>
  <si>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</si>
  <si>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</si>
  <si>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</si>
  <si>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 xml:space="preserve"> сентябрь</t>
  </si>
  <si>
    <t xml:space="preserve"> октябрь</t>
  </si>
  <si>
    <t xml:space="preserve"> февраль</t>
  </si>
  <si>
    <t>май, сентябрь</t>
  </si>
  <si>
    <t xml:space="preserve"> март</t>
  </si>
  <si>
    <t xml:space="preserve"> апрель</t>
  </si>
  <si>
    <t xml:space="preserve"> июль</t>
  </si>
  <si>
    <t xml:space="preserve"> июнь</t>
  </si>
  <si>
    <t xml:space="preserve"> декабрь</t>
  </si>
  <si>
    <t xml:space="preserve"> ноябрь</t>
  </si>
  <si>
    <t>март, август</t>
  </si>
  <si>
    <t>июнь, сентябрь</t>
  </si>
  <si>
    <t>апрель, март</t>
  </si>
  <si>
    <t>март, апрель</t>
  </si>
  <si>
    <t>1 | 3</t>
  </si>
  <si>
    <t>12,762 | 12</t>
  </si>
  <si>
    <t>638,1 | 8</t>
  </si>
  <si>
    <t>271 | 2</t>
  </si>
  <si>
    <t>1276,2 | 74</t>
  </si>
  <si>
    <t>208,68 | 27</t>
  </si>
  <si>
    <t>8 | 127</t>
  </si>
  <si>
    <t>июл, июн, сен</t>
  </si>
  <si>
    <t>№ 3 по ул. Боровая за 2016 год</t>
  </si>
  <si>
    <t>апрель, октябрь</t>
  </si>
  <si>
    <t>фев, мар, окт, ноя</t>
  </si>
  <si>
    <t>окт, дек, июн</t>
  </si>
  <si>
    <t xml:space="preserve"> апрель апрель</t>
  </si>
  <si>
    <t>июнь, июль</t>
  </si>
  <si>
    <t>май, июнь</t>
  </si>
  <si>
    <t>фев, сен, окт, ноя, дек</t>
  </si>
  <si>
    <t>июн, сен, ноя</t>
  </si>
  <si>
    <t>август, апрель</t>
  </si>
  <si>
    <t>август, февраль</t>
  </si>
  <si>
    <t>февраль, июль</t>
  </si>
  <si>
    <t>мар, апр, июн, сен, дек</t>
  </si>
  <si>
    <t>фев, июл, ноя</t>
  </si>
  <si>
    <t>апр, июл, дек</t>
  </si>
  <si>
    <t>мар, июл, ноя</t>
  </si>
  <si>
    <t>июль, сентябрь</t>
  </si>
  <si>
    <t>фев, мар, дек</t>
  </si>
  <si>
    <t>февраль, апрель</t>
  </si>
  <si>
    <t>март, декабрь</t>
  </si>
  <si>
    <t>янв, окт, дек</t>
  </si>
  <si>
    <t>72 | 1</t>
  </si>
  <si>
    <t>37,5 | 1</t>
  </si>
  <si>
    <t>28,8 | 24</t>
  </si>
  <si>
    <t>6,6 | 3</t>
  </si>
  <si>
    <t>май, февраль</t>
  </si>
  <si>
    <t>465 | 1</t>
  </si>
  <si>
    <t>7,5 | 1</t>
  </si>
  <si>
    <t>259,38 | 249</t>
  </si>
  <si>
    <t>172,92 | 136</t>
  </si>
  <si>
    <t>259,38 | 24</t>
  </si>
  <si>
    <t>172,92 | 24</t>
  </si>
  <si>
    <t>175,5 | 1</t>
  </si>
  <si>
    <t>432,3 | 2</t>
  </si>
  <si>
    <t>дек, фев, янв</t>
  </si>
  <si>
    <t>1185,63 | 28</t>
  </si>
  <si>
    <t>дек, ноя, окт, фев, янв</t>
  </si>
  <si>
    <t>592,815 | 22</t>
  </si>
  <si>
    <t>0,2134134 | 6</t>
  </si>
  <si>
    <t>11,8563 | 40</t>
  </si>
  <si>
    <t>11,8563 | 10</t>
  </si>
  <si>
    <t>дек, мар, ноя, окт, фев</t>
  </si>
  <si>
    <t>1185,63 | 32</t>
  </si>
  <si>
    <t>дек, мар, ноя, янв</t>
  </si>
  <si>
    <t>ноябрь, февраль</t>
  </si>
  <si>
    <t>10,8 | 1</t>
  </si>
  <si>
    <t>март, февраль</t>
  </si>
  <si>
    <t>6 | 122</t>
  </si>
  <si>
    <t>137,88 | 24</t>
  </si>
  <si>
    <t>4304,5 | 77</t>
  </si>
  <si>
    <t>4304,5 | 2</t>
  </si>
  <si>
    <t>апрель,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</si>
</sst>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L11" sqref="L11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291085.76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1572580.12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1501041.37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1501041.37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1501041.37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362624.51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1556436.966980299</v>
      </c>
      <c r="G28" s="18">
        <f>и_ср_начисл-и_ср_стоимость_факт</f>
        <v>16143.153019701131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767920.91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957174.7300000001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1165.2335419422179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2243211.79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2106393.65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499358.85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2757490.2199999997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2757490.2199999997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6704.3156750130529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71385.75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68235.88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23493.77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71385.75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71385.75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3756.0825267025975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673472.25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637182.06000000006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198414.82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730710.63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730710.63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10128.691493218135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715791.87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702796.25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235907.29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715791.87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715791.87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M415"/>
  <sheetViews>
    <sheetView showZeros="0" tabSelected="1" topLeftCell="A4" zoomScale="90" zoomScaleNormal="90" workbookViewId="0">
      <selection activeCell="B408" sqref="B408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25.425781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217500.82434397656</v>
      </c>
      <c r="F6" s="40"/>
      <c r="I6" s="27">
        <f>E6/1.18</f>
        <v>184322.7324948954</v>
      </c>
      <c r="J6" s="29">
        <f>[1]сумма!$Q$6</f>
        <v>12959.079134999998</v>
      </c>
      <c r="K6" s="29">
        <f>J6-I6</f>
        <v>-171363.6533598954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1176.2842084555036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0.42</v>
      </c>
      <c r="E8" s="48">
        <v>477.02526764761546</v>
      </c>
      <c r="F8" s="49" t="s">
        <v>736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2</v>
      </c>
      <c r="E9" s="48">
        <v>699.25894080788805</v>
      </c>
      <c r="F9" s="49" t="s">
        <v>742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10898.393051131636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22.007999999999999</v>
      </c>
      <c r="E25" s="48">
        <v>2724.9806854582339</v>
      </c>
      <c r="F25" s="49" t="s">
        <v>756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>
        <v>0.5</v>
      </c>
      <c r="E26" s="48">
        <v>1011.8163663756345</v>
      </c>
      <c r="F26" s="49" t="s">
        <v>733</v>
      </c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1.31</v>
      </c>
      <c r="E28" s="48">
        <v>2780.4625076734342</v>
      </c>
      <c r="F28" s="49" t="s">
        <v>757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>
        <v>8.1999999999999993</v>
      </c>
      <c r="E29" s="48">
        <v>4381.1334916243331</v>
      </c>
      <c r="F29" s="49" t="s">
        <v>758</v>
      </c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23328.894702934143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3.1659999999999999</v>
      </c>
      <c r="E43" s="48">
        <v>2912.4547842537468</v>
      </c>
      <c r="F43" s="49" t="s">
        <v>736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21.28</v>
      </c>
      <c r="E44" s="48">
        <v>1806.4903242696334</v>
      </c>
      <c r="F44" s="49" t="s">
        <v>743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0.76</v>
      </c>
      <c r="E47" s="56">
        <v>610.15727984718433</v>
      </c>
      <c r="F47" s="49" t="s">
        <v>739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44.539895274780477</v>
      </c>
      <c r="F50" s="49" t="s">
        <v>742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>
        <v>3</v>
      </c>
      <c r="E52" s="48">
        <v>15320.226013892821</v>
      </c>
      <c r="F52" s="49" t="s">
        <v>759</v>
      </c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2</v>
      </c>
      <c r="E54" s="48">
        <v>88.912392285440987</v>
      </c>
      <c r="F54" s="49" t="s">
        <v>733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>
        <v>1</v>
      </c>
      <c r="E59" s="56">
        <v>2304.7568044985728</v>
      </c>
      <c r="F59" s="49" t="s">
        <v>738</v>
      </c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>
        <v>8</v>
      </c>
      <c r="E64" s="56">
        <v>241.35720861196077</v>
      </c>
      <c r="F64" s="49" t="s">
        <v>737</v>
      </c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7340.0351869965161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8</v>
      </c>
      <c r="E96" s="35">
        <v>7340.0351869965161</v>
      </c>
      <c r="F96" s="33" t="s">
        <v>760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2724.9448144016374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22.007999999999999</v>
      </c>
      <c r="E101" s="35">
        <v>2724.9448144016374</v>
      </c>
      <c r="F101" s="33" t="s">
        <v>756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109409.01893660243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0.78600000000000003</v>
      </c>
      <c r="E106" s="56">
        <v>833.29660177039648</v>
      </c>
      <c r="F106" s="49" t="s">
        <v>743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101645.91167896376</v>
      </c>
      <c r="F107" s="49" t="s">
        <v>739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5074.3979350043073</v>
      </c>
      <c r="F108" s="49" t="s">
        <v>739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>
        <v>6</v>
      </c>
      <c r="E116" s="48">
        <v>1510.5996345770286</v>
      </c>
      <c r="F116" s="49" t="s">
        <v>741</v>
      </c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>
        <v>4.5999999999999996</v>
      </c>
      <c r="E118" s="48">
        <v>344.81308628693603</v>
      </c>
      <c r="F118" s="49" t="s">
        <v>741</v>
      </c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60397.254481266871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0.78600000000000003</v>
      </c>
      <c r="E120" s="56">
        <v>845.87538561712643</v>
      </c>
      <c r="F120" s="49" t="s">
        <v>743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>
        <v>1</v>
      </c>
      <c r="E122" s="56">
        <v>43.008918579214608</v>
      </c>
      <c r="F122" s="49" t="s">
        <v>733</v>
      </c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3</v>
      </c>
      <c r="E123" s="48">
        <v>36694.9755407911</v>
      </c>
      <c r="F123" s="49" t="s">
        <v>761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27.7</v>
      </c>
      <c r="E134" s="48">
        <v>4260.5967811618939</v>
      </c>
      <c r="F134" s="49" t="s">
        <v>761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>
        <v>2</v>
      </c>
      <c r="E141" s="48">
        <v>89.028266668266895</v>
      </c>
      <c r="F141" s="49" t="s">
        <v>735</v>
      </c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12</v>
      </c>
      <c r="E147" s="48">
        <v>1044.332723661928</v>
      </c>
      <c r="F147" s="49" t="s">
        <v>762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6</v>
      </c>
      <c r="E148" s="48">
        <v>231.96616599482991</v>
      </c>
      <c r="F148" s="49" t="s">
        <v>738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84</v>
      </c>
      <c r="E150" s="48">
        <v>4311.5560135762271</v>
      </c>
      <c r="F150" s="49" t="s">
        <v>734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84</v>
      </c>
      <c r="E153" s="48">
        <v>3887.6333718846922</v>
      </c>
      <c r="F153" s="49" t="s">
        <v>734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2.34</v>
      </c>
      <c r="E158" s="48">
        <v>1829.652147881086</v>
      </c>
      <c r="F158" s="49" t="s">
        <v>730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33.6</v>
      </c>
      <c r="E162" s="48">
        <v>6834.6301441001178</v>
      </c>
      <c r="F162" s="49" t="s">
        <v>734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>
        <v>1</v>
      </c>
      <c r="E166" s="48">
        <v>323.99902135038548</v>
      </c>
      <c r="F166" s="49" t="s">
        <v>733</v>
      </c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2225.9989621878735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4</v>
      </c>
      <c r="E172" s="48">
        <v>798.61468573517379</v>
      </c>
      <c r="F172" s="49" t="s">
        <v>738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740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1.9200000000000002</v>
      </c>
      <c r="E194" s="48">
        <v>237.21565759034087</v>
      </c>
      <c r="F194" s="49" t="s">
        <v>738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>
        <v>23</v>
      </c>
      <c r="E195" s="48">
        <v>635.02220227343969</v>
      </c>
      <c r="F195" s="49" t="s">
        <v>738</v>
      </c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179874.42692579172</v>
      </c>
      <c r="F197" s="75"/>
      <c r="I197" s="27">
        <f>E197/1.18</f>
        <v>152435.9550218574</v>
      </c>
      <c r="J197" s="29">
        <f>[1]сумма!$Q$11</f>
        <v>31082.599499999997</v>
      </c>
      <c r="K197" s="29">
        <f>J197-I197</f>
        <v>-121353.3555218574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179874.42692579172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4.7159999999999993</v>
      </c>
      <c r="E199" s="35">
        <v>18591.275127202749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12.971999999999996</v>
      </c>
      <c r="E200" s="35">
        <v>20452.743824216926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27.9</v>
      </c>
      <c r="E202" s="35">
        <v>715.73519228270732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27.9</v>
      </c>
      <c r="E203" s="35">
        <v>15782.308341231746</v>
      </c>
      <c r="F203" s="49" t="s">
        <v>733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734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27.9</v>
      </c>
      <c r="E210" s="35">
        <v>35504.119602187653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161.44999999999999</v>
      </c>
      <c r="E211" s="35">
        <v>55753.486492517659</v>
      </c>
      <c r="F211" s="49" t="s">
        <v>740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12</v>
      </c>
      <c r="E215" s="35">
        <v>2492.4764536144471</v>
      </c>
      <c r="F215" s="49" t="s">
        <v>733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18</v>
      </c>
      <c r="E217" s="35">
        <v>12081.851947936064</v>
      </c>
      <c r="F217" s="49" t="s">
        <v>763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4</v>
      </c>
      <c r="E223" s="35">
        <v>16907.614247434438</v>
      </c>
      <c r="F223" s="49" t="s">
        <v>740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3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3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3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3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3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3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3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3" ht="15" customHeight="1" collapsed="1" x14ac:dyDescent="0.2">
      <c r="A232" s="39" t="s">
        <v>642</v>
      </c>
      <c r="B232" s="78"/>
      <c r="C232" s="78"/>
      <c r="D232" s="55"/>
      <c r="E232" s="71">
        <v>15990.582366316323</v>
      </c>
      <c r="F232" s="33"/>
      <c r="I232" s="27">
        <f>E232/1.18</f>
        <v>13551.340988403665</v>
      </c>
      <c r="J232" s="29">
        <f>[1]сумма!$M$13</f>
        <v>4000.8600000000006</v>
      </c>
      <c r="K232" s="29">
        <f>J232-I232</f>
        <v>-9550.480988403664</v>
      </c>
      <c r="M232" s="27"/>
    </row>
    <row r="233" spans="1:13" ht="15" hidden="1" customHeight="1" outlineLevel="1" collapsed="1" x14ac:dyDescent="0.2">
      <c r="A233" s="66" t="s">
        <v>643</v>
      </c>
      <c r="B233" s="64"/>
      <c r="C233" s="76"/>
      <c r="D233" s="55"/>
      <c r="E233" s="71">
        <v>13782.085110762557</v>
      </c>
      <c r="F233" s="33"/>
    </row>
    <row r="234" spans="1:13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3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3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3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3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3" ht="15" hidden="1" customHeight="1" outlineLevel="2" x14ac:dyDescent="0.2">
      <c r="A239" s="57"/>
      <c r="B239" s="33" t="s">
        <v>507</v>
      </c>
      <c r="C239" s="50" t="s">
        <v>1</v>
      </c>
      <c r="D239" s="34">
        <v>6</v>
      </c>
      <c r="E239" s="35">
        <v>1588.8226005748004</v>
      </c>
      <c r="F239" s="33" t="s">
        <v>742</v>
      </c>
    </row>
    <row r="240" spans="1:13" ht="15" hidden="1" customHeight="1" outlineLevel="2" x14ac:dyDescent="0.2">
      <c r="A240" s="57"/>
      <c r="B240" s="33" t="s">
        <v>421</v>
      </c>
      <c r="C240" s="50" t="s">
        <v>383</v>
      </c>
      <c r="D240" s="34">
        <v>12</v>
      </c>
      <c r="E240" s="35">
        <v>219.72217867633989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2</v>
      </c>
      <c r="E243" s="35">
        <v>1895.1857810540509</v>
      </c>
      <c r="F243" s="33" t="s">
        <v>735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13.55</v>
      </c>
      <c r="E252" s="35">
        <v>10078.354550457367</v>
      </c>
      <c r="F252" s="33" t="s">
        <v>764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2208.4972555537661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>
        <v>51.5</v>
      </c>
      <c r="E260" s="48">
        <v>2208.4972555537661</v>
      </c>
      <c r="F260" s="33" t="s">
        <v>765</v>
      </c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75512.316210404795</v>
      </c>
      <c r="F266" s="75"/>
      <c r="I266" s="27">
        <f>E266/1.18</f>
        <v>63993.488313902373</v>
      </c>
      <c r="J266" s="29">
        <f>[1]сумма!$Q$15</f>
        <v>14033.079052204816</v>
      </c>
      <c r="K266" s="29">
        <f>J266-I266</f>
        <v>-49960.409261697554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75512.316210404795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2.6859999999999999</v>
      </c>
      <c r="E268" s="35">
        <v>8312.5314724624604</v>
      </c>
      <c r="F268" s="33" t="s">
        <v>766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0.7</v>
      </c>
      <c r="E269" s="35">
        <v>2433.2652961914368</v>
      </c>
      <c r="F269" s="33" t="s">
        <v>766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2</v>
      </c>
      <c r="E271" s="35">
        <v>396.18419182787875</v>
      </c>
      <c r="F271" s="33" t="s">
        <v>746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3</v>
      </c>
      <c r="E273" s="35">
        <v>212.28670649469635</v>
      </c>
      <c r="F273" s="33" t="s">
        <v>746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4</v>
      </c>
      <c r="E278" s="35">
        <v>1100.2848760228994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7</v>
      </c>
      <c r="E284" s="35">
        <v>3225.657549602684</v>
      </c>
      <c r="F284" s="33" t="s">
        <v>767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1</v>
      </c>
      <c r="E286" s="35">
        <v>113.20281860825347</v>
      </c>
      <c r="F286" s="33" t="s">
        <v>741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36</v>
      </c>
      <c r="E288" s="35">
        <v>757.37784989928696</v>
      </c>
      <c r="F288" s="33" t="s">
        <v>738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>
        <v>2</v>
      </c>
      <c r="E289" s="35">
        <v>121.85761835317822</v>
      </c>
      <c r="F289" s="33" t="s">
        <v>737</v>
      </c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2</v>
      </c>
      <c r="E290" s="35">
        <v>82.108848550850354</v>
      </c>
      <c r="F290" s="33" t="s">
        <v>737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5</v>
      </c>
      <c r="E293" s="35">
        <v>588.53361077577483</v>
      </c>
      <c r="F293" s="33" t="s">
        <v>768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>
        <v>144</v>
      </c>
      <c r="E294" s="35">
        <v>23241.449229288395</v>
      </c>
      <c r="F294" s="33" t="s">
        <v>738</v>
      </c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86</v>
      </c>
      <c r="E296" s="35">
        <v>8998.2485317148148</v>
      </c>
      <c r="F296" s="33" t="s">
        <v>738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10</v>
      </c>
      <c r="E298" s="35">
        <v>187.14562032693669</v>
      </c>
      <c r="F298" s="33" t="s">
        <v>737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>
        <v>4</v>
      </c>
      <c r="E303" s="35">
        <v>190.5412131696707</v>
      </c>
      <c r="F303" s="33" t="s">
        <v>741</v>
      </c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>
        <v>1</v>
      </c>
      <c r="E304" s="35">
        <v>69.733334024837518</v>
      </c>
      <c r="F304" s="33" t="s">
        <v>733</v>
      </c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6</v>
      </c>
      <c r="E308" s="35">
        <v>667.26243421934623</v>
      </c>
      <c r="F308" s="33" t="s">
        <v>769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3</v>
      </c>
      <c r="E309" s="35">
        <v>361.33123258451951</v>
      </c>
      <c r="F309" s="33" t="s">
        <v>739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4</v>
      </c>
      <c r="E310" s="35">
        <v>524.52192573973241</v>
      </c>
      <c r="F310" s="33" t="s">
        <v>770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9</v>
      </c>
      <c r="E312" s="35">
        <v>997.76508747869366</v>
      </c>
      <c r="F312" s="33" t="s">
        <v>737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2</v>
      </c>
      <c r="E315" s="35">
        <v>725.40244203563611</v>
      </c>
      <c r="F315" s="33" t="s">
        <v>771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>
        <v>1</v>
      </c>
      <c r="E317" s="35">
        <v>328.56128433151724</v>
      </c>
      <c r="F317" s="33" t="s">
        <v>733</v>
      </c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7</v>
      </c>
      <c r="E319" s="35">
        <v>3067.0610729783434</v>
      </c>
      <c r="F319" s="33" t="s">
        <v>772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857.9421699160265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7</v>
      </c>
      <c r="E322" s="35">
        <v>1083.397464336814</v>
      </c>
      <c r="F322" s="33" t="s">
        <v>773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>
        <v>1</v>
      </c>
      <c r="E324" s="35">
        <v>8439.1778908623073</v>
      </c>
      <c r="F324" s="33" t="s">
        <v>733</v>
      </c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107.32726418476021</v>
      </c>
      <c r="F328" s="33" t="s">
        <v>774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9</v>
      </c>
      <c r="E329" s="35">
        <v>847.04002469511238</v>
      </c>
      <c r="F329" s="33" t="s">
        <v>775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754.30608855348305</v>
      </c>
      <c r="F333" s="33" t="s">
        <v>730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144.32349523655745</v>
      </c>
      <c r="F334" s="33" t="s">
        <v>774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109</v>
      </c>
      <c r="E335" s="35">
        <v>5378.1242462507489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456.94046520793415</v>
      </c>
      <c r="F336" s="33" t="s">
        <v>741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2</v>
      </c>
      <c r="E337" s="35">
        <v>467.54733736006034</v>
      </c>
      <c r="F337" s="33" t="s">
        <v>740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246008.52482177969</v>
      </c>
      <c r="F338" s="75"/>
      <c r="I338" s="27">
        <f>E338/1.18</f>
        <v>208481.80069642348</v>
      </c>
      <c r="J338" s="29">
        <f>[1]сумма!$Q$17</f>
        <v>27117.06</v>
      </c>
      <c r="K338" s="29">
        <f>J338-I338</f>
        <v>-181364.74069642348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246008.52482177969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776</v>
      </c>
      <c r="E340" s="84">
        <v>367.77398627159681</v>
      </c>
      <c r="F340" s="49" t="s">
        <v>740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777</v>
      </c>
      <c r="E342" s="48">
        <v>239.08059221992903</v>
      </c>
      <c r="F342" s="49" t="s">
        <v>738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778</v>
      </c>
      <c r="E343" s="84">
        <v>2892.7137461064549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779</v>
      </c>
      <c r="E345" s="84">
        <v>47.194353462968742</v>
      </c>
      <c r="F345" s="49" t="s">
        <v>780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781</v>
      </c>
      <c r="E346" s="48">
        <v>1577.5612410666947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782</v>
      </c>
      <c r="E347" s="48">
        <v>23.818381580500063</v>
      </c>
      <c r="F347" s="49" t="s">
        <v>738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783</v>
      </c>
      <c r="E349" s="48">
        <v>146507.65426490101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784</v>
      </c>
      <c r="E350" s="48">
        <v>40670.99855145836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785</v>
      </c>
      <c r="E351" s="48">
        <v>32269.961225351897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786</v>
      </c>
      <c r="E352" s="48">
        <v>17369.841736032446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787</v>
      </c>
      <c r="E353" s="84">
        <v>2011.2423153261011</v>
      </c>
      <c r="F353" s="49" t="s">
        <v>734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788</v>
      </c>
      <c r="E354" s="48">
        <v>2030.6844280017499</v>
      </c>
      <c r="F354" s="49" t="s">
        <v>745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282999.63862736657</v>
      </c>
      <c r="F355" s="75"/>
      <c r="I355" s="27">
        <f>E355/1.18</f>
        <v>239830.20222658184</v>
      </c>
      <c r="J355" s="29">
        <f>[1]сумма!$Q$19</f>
        <v>27334.060541112922</v>
      </c>
      <c r="K355" s="29">
        <f>J355-I355</f>
        <v>-212496.1416854689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103596.79327041702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79.992456211619185</v>
      </c>
      <c r="F357" s="49" t="s">
        <v>789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790</v>
      </c>
      <c r="E358" s="89">
        <v>17522.99919068336</v>
      </c>
      <c r="F358" s="49" t="s">
        <v>791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792</v>
      </c>
      <c r="E359" s="89">
        <v>30120.40011578723</v>
      </c>
      <c r="F359" s="49" t="s">
        <v>791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793</v>
      </c>
      <c r="E360" s="89">
        <v>230.13674210837587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794</v>
      </c>
      <c r="E361" s="89">
        <v>464.49238488925562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795</v>
      </c>
      <c r="E362" s="89">
        <v>808.94015434093922</v>
      </c>
      <c r="F362" s="49" t="s">
        <v>789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748</v>
      </c>
      <c r="E364" s="89">
        <v>2323.6074761739842</v>
      </c>
      <c r="F364" s="49" t="s">
        <v>796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797</v>
      </c>
      <c r="E365" s="89">
        <v>11428.769729244552</v>
      </c>
      <c r="F365" s="49" t="s">
        <v>798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749</v>
      </c>
      <c r="E366" s="89">
        <v>11337.262663865251</v>
      </c>
      <c r="F366" s="49" t="s">
        <v>799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800</v>
      </c>
      <c r="E367" s="89">
        <v>948.76553295658573</v>
      </c>
      <c r="F367" s="49" t="s">
        <v>737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800</v>
      </c>
      <c r="E368" s="89">
        <v>1385.4717329890173</v>
      </c>
      <c r="F368" s="49" t="s">
        <v>737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750</v>
      </c>
      <c r="E369" s="89">
        <v>3874.5763072833338</v>
      </c>
      <c r="F369" s="49" t="s">
        <v>801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802</v>
      </c>
      <c r="E370" s="89">
        <v>7134.8248992840699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803</v>
      </c>
      <c r="E371" s="89">
        <v>11196.851391325186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26.400000000000002</v>
      </c>
      <c r="E373" s="89">
        <v>4739.702493274257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179402.84535694955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751</v>
      </c>
      <c r="E375" s="93">
        <v>27884.007135219756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752</v>
      </c>
      <c r="E377" s="95">
        <v>3183.5323589583227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753</v>
      </c>
      <c r="E378" s="95">
        <v>8628.8424495360287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804</v>
      </c>
      <c r="E379" s="95">
        <v>94103.998349725996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805</v>
      </c>
      <c r="E380" s="95">
        <v>32947.625269566175</v>
      </c>
      <c r="F380" s="49" t="s">
        <v>806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805</v>
      </c>
      <c r="E382" s="95">
        <v>5976.1273363106857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805</v>
      </c>
      <c r="E383" s="95">
        <v>3017.9037336304682</v>
      </c>
      <c r="F383" s="49" t="s">
        <v>744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20.7</v>
      </c>
      <c r="E385" s="95">
        <v>3660.8087240021182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113218.93196067261</v>
      </c>
      <c r="F386" s="75"/>
      <c r="I386" s="27">
        <f>E386/1.18</f>
        <v>95948.247424298825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113218.93196067261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64595.77368582553</v>
      </c>
      <c r="F388" s="75"/>
      <c r="I388" s="27">
        <f>E388/1.18</f>
        <v>54742.181089682657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64595.77368582553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360735.7769802988</v>
      </c>
      <c r="F390" s="75"/>
      <c r="I390" s="27">
        <f>E390/1.18</f>
        <v>305708.28557652445</v>
      </c>
      <c r="J390" s="27">
        <f>SUM(I6:I390)</f>
        <v>1319014.23383257</v>
      </c>
      <c r="K390" s="27">
        <f>J390*1.01330668353499*1.18</f>
        <v>1577147.8078079862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360735.7769802988</v>
      </c>
      <c r="F391" s="49" t="s">
        <v>731</v>
      </c>
      <c r="I391" s="27">
        <f>E6+E197+E232+E266+E338+E355+E386+E388+E390</f>
        <v>1556436.7959224326</v>
      </c>
      <c r="J391" s="27">
        <f>I391-K391</f>
        <v>1217273.0196837108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2017-04-03T04:22:00Z</cp:lastPrinted>
  <dcterms:created xsi:type="dcterms:W3CDTF">2015-02-24T03:16:33Z</dcterms:created>
  <dcterms:modified xsi:type="dcterms:W3CDTF">2017-05-15T09:01:37Z</dcterms:modified>
</cp:coreProperties>
</file>